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מכרזים סופיים 2021 עדי רכטר\"/>
    </mc:Choice>
  </mc:AlternateContent>
  <bookViews>
    <workbookView xWindow="-105" yWindow="-105" windowWidth="19425" windowHeight="10425"/>
  </bookViews>
  <sheets>
    <sheet name="גיליון1" sheetId="1" r:id="rId1"/>
  </sheets>
  <definedNames>
    <definedName name="_xlnm._FilterDatabase" localSheetId="0" hidden="1">גיליון1!$A$4:$F$21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8" i="1"/>
  <c r="F10" i="1"/>
  <c r="F5" i="1"/>
  <c r="F6" i="1"/>
  <c r="F16" i="1" l="1"/>
  <c r="F12" i="1" l="1"/>
  <c r="F7" i="1" l="1"/>
  <c r="F9" i="1"/>
  <c r="F11" i="1"/>
  <c r="F13" i="1"/>
  <c r="F14" i="1"/>
  <c r="F15" i="1"/>
  <c r="F17" i="1"/>
  <c r="F19" i="1" l="1"/>
  <c r="F20" i="1" l="1"/>
  <c r="F21" i="1" s="1"/>
  <c r="A25" i="1" l="1"/>
</calcChain>
</file>

<file path=xl/sharedStrings.xml><?xml version="1.0" encoding="utf-8"?>
<sst xmlns="http://schemas.openxmlformats.org/spreadsheetml/2006/main" count="43" uniqueCount="39">
  <si>
    <t>הרכיב המתומחר, כמפורט במפרט המקצועי על נספחיו</t>
  </si>
  <si>
    <t>מס' רכיבים צפוי בשנה</t>
  </si>
  <si>
    <t>מחיר ליחידה ללא מע"מ</t>
  </si>
  <si>
    <t>סה"כ ללא מע"מ</t>
  </si>
  <si>
    <t xml:space="preserve">עלות קורס מקצועי חדש </t>
  </si>
  <si>
    <t xml:space="preserve">עלות קורס מקצועי חוזר </t>
  </si>
  <si>
    <t>עלות יום עיון</t>
  </si>
  <si>
    <t>עלות סדנא מקוונת</t>
  </si>
  <si>
    <t>עלות סדנא מקוונת קצרה</t>
  </si>
  <si>
    <t>עלות פורום אזורי / סיור</t>
  </si>
  <si>
    <t>עלות כנס יומי</t>
  </si>
  <si>
    <t>עלות כנס שנתי</t>
  </si>
  <si>
    <t>חבילה מלאה לאימון אישי</t>
  </si>
  <si>
    <t>חבילה מצומצת לאימון אישי</t>
  </si>
  <si>
    <t>עלות הקמה והתאמה של פלטפורמה לניהול ושיתוף ידע</t>
  </si>
  <si>
    <t xml:space="preserve">עלות שנתית של פלטפורמה לניהול ושיתוף ידע </t>
  </si>
  <si>
    <t>מע"מ 17%</t>
  </si>
  <si>
    <t>סה"כ כולל מע"מ</t>
  </si>
  <si>
    <t>נספח הצעת המחיר</t>
  </si>
  <si>
    <t>סה"כ הצעת המחיר כולל מע"מ</t>
  </si>
  <si>
    <t>חותמת המציע:</t>
  </si>
  <si>
    <t>חתימת מורשה החתימה:</t>
  </si>
  <si>
    <t>תאריך:</t>
  </si>
  <si>
    <t>אירוע רשת שנתי</t>
  </si>
  <si>
    <t>נספח א' - סעיף 2</t>
  </si>
  <si>
    <t>נספח א' - סעיף 10</t>
  </si>
  <si>
    <t>נספח א' - סעיף 3</t>
  </si>
  <si>
    <t>נספח א' - סעיף 4</t>
  </si>
  <si>
    <t>נספח א' - סעיף 5</t>
  </si>
  <si>
    <t>נספח א' - סעיף 7</t>
  </si>
  <si>
    <t>נספח א' - סעיף 8</t>
  </si>
  <si>
    <t>נספח א' - סעיף 9</t>
  </si>
  <si>
    <t>סעיף 6 למפרט</t>
  </si>
  <si>
    <t>עלות חודשית קבועה לניהול התכנית</t>
  </si>
  <si>
    <t>תמחור עבור כל הנדרש לניהול התכנית לרבות שכר הצוות וכל הרכיבים המופיעים במפרט אשר אין בגינם תמחור ספציפי</t>
  </si>
  <si>
    <t>סעיף 7 למפרט ונספח ג' למפרט</t>
  </si>
  <si>
    <t>שיעור הנחה ליחידה שלא יעלה על 15%</t>
  </si>
  <si>
    <t>סעיפים רלוונטיים במפרט (לנוחות המציעים בלבד ובכל מקרה אחריות המציעים לאמור במפרט כולו)</t>
  </si>
  <si>
    <t>יש למלא את אחוז ההנחה בעמודה E, להדפיס ולחתום.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</si>
</sst>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₪&quot;\ * #,##0.00_ ;_ &quot;₪&quot;\ * \-#,##0.00_ ;_ &quot;₪&quot;\ * &quot;-&quot;??_ ;_ @_ "/>
    <numFmt numFmtId="164" formatCode="_ [$₪-40D]\ * #,##0_ ;_ [$₪-40D]\ * \-#,##0_ ;_ [$₪-40D]\ * &quot;-&quot;??_ ;_ @_ "/>
    <numFmt numFmtId="165" formatCode="_ &quot;₪&quot;\ * #,##0_ ;_ &quot;₪&quot;\ * \-#,##0_ ;_ &quot;₪&quot;\ * &quot;-&quot;??_ ;_ @_ "/>
    <numFmt numFmtId="166" formatCode="_ [$₪-40D]\ * #,##0.00_ ;_ [$₪-40D]\ * \-#,##0.00_ ;_ [$₪-40D]\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6"/>
      <color rgb="FF222222"/>
      <name val="David"/>
      <family val="2"/>
    </font>
    <font>
      <sz val="16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9" fontId="0" fillId="0" borderId="0" xfId="2" applyFont="1" applyAlignment="1">
      <alignment horizontal="center"/>
    </xf>
    <xf numFmtId="164" fontId="0" fillId="0" borderId="0" xfId="0" applyNumberFormat="1"/>
    <xf numFmtId="0" fontId="2" fillId="2" borderId="1" xfId="0" applyFont="1" applyFill="1" applyBorder="1" applyAlignment="1" applyProtection="1">
      <alignment horizontal="center" vertical="center" wrapText="1" readingOrder="2"/>
    </xf>
    <xf numFmtId="0" fontId="2" fillId="2" borderId="2" xfId="0" applyFont="1" applyFill="1" applyBorder="1" applyAlignment="1" applyProtection="1">
      <alignment horizontal="center" vertical="center" wrapText="1" readingOrder="2"/>
    </xf>
    <xf numFmtId="0" fontId="3" fillId="0" borderId="3" xfId="0" applyFont="1" applyBorder="1" applyAlignment="1" applyProtection="1">
      <alignment horizontal="center" vertical="center" wrapText="1" readingOrder="2"/>
    </xf>
    <xf numFmtId="0" fontId="3" fillId="0" borderId="4" xfId="0" applyFont="1" applyBorder="1" applyAlignment="1" applyProtection="1">
      <alignment horizontal="center" vertical="center" wrapText="1" readingOrder="2"/>
    </xf>
    <xf numFmtId="1" fontId="3" fillId="0" borderId="4" xfId="0" applyNumberFormat="1" applyFont="1" applyBorder="1" applyAlignment="1" applyProtection="1">
      <alignment horizontal="center" vertical="center" wrapText="1" readingOrder="2"/>
    </xf>
    <xf numFmtId="164" fontId="3" fillId="0" borderId="4" xfId="0" applyNumberFormat="1" applyFont="1" applyBorder="1" applyAlignment="1" applyProtection="1">
      <alignment horizontal="center" vertical="center" wrapText="1"/>
    </xf>
    <xf numFmtId="0" fontId="0" fillId="0" borderId="0" xfId="0" applyProtection="1"/>
    <xf numFmtId="0" fontId="7" fillId="0" borderId="0" xfId="0" applyFont="1" applyAlignment="1" applyProtection="1">
      <alignment horizontal="center"/>
    </xf>
    <xf numFmtId="9" fontId="3" fillId="4" borderId="4" xfId="2" applyFont="1" applyFill="1" applyBorder="1" applyAlignment="1" applyProtection="1">
      <alignment horizontal="center" vertical="center" wrapText="1" readingOrder="2"/>
    </xf>
    <xf numFmtId="164" fontId="3" fillId="0" borderId="3" xfId="0" applyNumberFormat="1" applyFont="1" applyBorder="1" applyAlignment="1" applyProtection="1">
      <alignment horizontal="center" vertical="center" wrapText="1"/>
    </xf>
    <xf numFmtId="164" fontId="2" fillId="0" borderId="3" xfId="0" applyNumberFormat="1" applyFont="1" applyBorder="1" applyAlignment="1" applyProtection="1">
      <alignment horizontal="center" vertical="center" wrapText="1" readingOrder="2"/>
    </xf>
    <xf numFmtId="166" fontId="0" fillId="0" borderId="0" xfId="0" applyNumberFormat="1" applyProtection="1"/>
    <xf numFmtId="0" fontId="6" fillId="0" borderId="0" xfId="0" applyFont="1" applyProtection="1"/>
    <xf numFmtId="0" fontId="7" fillId="0" borderId="0" xfId="0" applyFont="1" applyAlignment="1" applyProtection="1">
      <alignment horizontal="center"/>
    </xf>
    <xf numFmtId="0" fontId="0" fillId="4" borderId="0" xfId="0" applyFill="1" applyAlignment="1" applyProtection="1">
      <alignment horizontal="right"/>
    </xf>
    <xf numFmtId="165" fontId="5" fillId="0" borderId="4" xfId="1" applyNumberFormat="1" applyFont="1" applyBorder="1" applyAlignment="1" applyProtection="1">
      <alignment horizontal="center" vertical="center" readingOrder="2"/>
    </xf>
    <xf numFmtId="165" fontId="5" fillId="0" borderId="8" xfId="1" applyNumberFormat="1" applyFont="1" applyBorder="1" applyAlignment="1" applyProtection="1">
      <alignment horizontal="center" vertical="center" readingOrder="2"/>
    </xf>
    <xf numFmtId="165" fontId="5" fillId="0" borderId="7" xfId="1" applyNumberFormat="1" applyFont="1" applyBorder="1" applyAlignment="1" applyProtection="1">
      <alignment horizontal="center" vertical="center" readingOrder="2"/>
    </xf>
    <xf numFmtId="0" fontId="2" fillId="0" borderId="2" xfId="0" applyFont="1" applyBorder="1" applyAlignment="1" applyProtection="1">
      <alignment horizontal="center" vertical="center" wrapText="1" readingOrder="2"/>
    </xf>
    <xf numFmtId="0" fontId="2" fillId="0" borderId="5" xfId="0" applyFont="1" applyBorder="1" applyAlignment="1" applyProtection="1">
      <alignment horizontal="center" vertical="center" wrapText="1" readingOrder="2"/>
    </xf>
    <xf numFmtId="0" fontId="2" fillId="0" borderId="6" xfId="0" applyFont="1" applyBorder="1" applyAlignment="1" applyProtection="1">
      <alignment horizontal="center" vertical="center" wrapText="1" readingOrder="2"/>
    </xf>
    <xf numFmtId="0" fontId="4" fillId="3" borderId="2" xfId="0" applyFont="1" applyFill="1" applyBorder="1" applyAlignment="1" applyProtection="1">
      <alignment horizontal="center" vertical="center" wrapText="1" readingOrder="2"/>
    </xf>
    <xf numFmtId="0" fontId="4" fillId="3" borderId="5" xfId="0" applyFont="1" applyFill="1" applyBorder="1" applyAlignment="1" applyProtection="1">
      <alignment horizontal="center" vertical="center" wrapText="1" readingOrder="2"/>
    </xf>
    <xf numFmtId="0" fontId="4" fillId="3" borderId="6" xfId="0" applyFont="1" applyFill="1" applyBorder="1" applyAlignment="1" applyProtection="1">
      <alignment horizontal="center" vertical="center" wrapText="1" readingOrder="2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rightToLeft="1" tabSelected="1" workbookViewId="0">
      <selection activeCell="C8" sqref="C8"/>
    </sheetView>
  </sheetViews>
  <sheetFormatPr defaultRowHeight="14.25" x14ac:dyDescent="0.2"/>
  <cols>
    <col min="1" max="1" width="28.75" customWidth="1"/>
    <col min="2" max="2" width="29.5" customWidth="1"/>
    <col min="3" max="3" width="13.125" customWidth="1"/>
    <col min="4" max="4" width="12.75" customWidth="1"/>
    <col min="5" max="5" width="18.625" customWidth="1"/>
    <col min="6" max="6" width="13.375" customWidth="1"/>
    <col min="7" max="7" width="6.625" customWidth="1"/>
    <col min="8" max="8" width="6.75" customWidth="1"/>
    <col min="9" max="9" width="1" customWidth="1"/>
  </cols>
  <sheetData>
    <row r="1" spans="1:9" ht="18" x14ac:dyDescent="0.25">
      <c r="A1" s="9"/>
      <c r="B1" s="16" t="s">
        <v>18</v>
      </c>
      <c r="C1" s="16"/>
      <c r="D1" s="16"/>
      <c r="E1" s="16"/>
      <c r="F1" s="9"/>
    </row>
    <row r="2" spans="1:9" ht="18" x14ac:dyDescent="0.25">
      <c r="A2" s="17" t="s">
        <v>38</v>
      </c>
      <c r="B2" s="17"/>
      <c r="C2" s="10"/>
      <c r="D2" s="10"/>
      <c r="E2" s="10"/>
      <c r="F2" s="9"/>
    </row>
    <row r="3" spans="1:9" ht="15" thickBot="1" x14ac:dyDescent="0.25">
      <c r="A3" s="9"/>
      <c r="B3" s="9"/>
      <c r="C3" s="9"/>
      <c r="D3" s="9"/>
      <c r="E3" s="9"/>
      <c r="F3" s="9"/>
    </row>
    <row r="4" spans="1:9" ht="48" thickBot="1" x14ac:dyDescent="0.25">
      <c r="A4" s="3" t="s">
        <v>0</v>
      </c>
      <c r="B4" s="4" t="s">
        <v>37</v>
      </c>
      <c r="C4" s="4" t="s">
        <v>1</v>
      </c>
      <c r="D4" s="4" t="s">
        <v>2</v>
      </c>
      <c r="E4" s="4" t="s">
        <v>36</v>
      </c>
      <c r="F4" s="3" t="s">
        <v>3</v>
      </c>
      <c r="I4" s="1">
        <v>0</v>
      </c>
    </row>
    <row r="5" spans="1:9" ht="16.5" thickBot="1" x14ac:dyDescent="0.25">
      <c r="A5" s="5" t="s">
        <v>4</v>
      </c>
      <c r="B5" s="6" t="s">
        <v>24</v>
      </c>
      <c r="C5" s="7">
        <v>2</v>
      </c>
      <c r="D5" s="8">
        <v>47000</v>
      </c>
      <c r="E5" s="11">
        <v>0</v>
      </c>
      <c r="F5" s="12">
        <f t="shared" ref="F5:F18" si="0">C5*D5*(1-E5)</f>
        <v>94000</v>
      </c>
      <c r="I5" s="1">
        <v>0.01</v>
      </c>
    </row>
    <row r="6" spans="1:9" ht="16.5" thickBot="1" x14ac:dyDescent="0.25">
      <c r="A6" s="5" t="s">
        <v>5</v>
      </c>
      <c r="B6" s="6" t="s">
        <v>24</v>
      </c>
      <c r="C6" s="7">
        <v>6</v>
      </c>
      <c r="D6" s="8">
        <v>38500</v>
      </c>
      <c r="E6" s="11">
        <v>0</v>
      </c>
      <c r="F6" s="12">
        <f t="shared" si="0"/>
        <v>231000</v>
      </c>
      <c r="I6" s="1">
        <v>0.02</v>
      </c>
    </row>
    <row r="7" spans="1:9" ht="16.5" thickBot="1" x14ac:dyDescent="0.25">
      <c r="A7" s="5" t="s">
        <v>6</v>
      </c>
      <c r="B7" s="6" t="s">
        <v>26</v>
      </c>
      <c r="C7" s="7">
        <v>15</v>
      </c>
      <c r="D7" s="8">
        <v>10000</v>
      </c>
      <c r="E7" s="11">
        <v>0</v>
      </c>
      <c r="F7" s="12">
        <f t="shared" si="0"/>
        <v>150000</v>
      </c>
      <c r="I7" s="1">
        <v>0.03</v>
      </c>
    </row>
    <row r="8" spans="1:9" ht="16.5" thickBot="1" x14ac:dyDescent="0.25">
      <c r="A8" s="5" t="s">
        <v>7</v>
      </c>
      <c r="B8" s="6" t="s">
        <v>27</v>
      </c>
      <c r="C8" s="7">
        <v>10</v>
      </c>
      <c r="D8" s="8">
        <v>4200</v>
      </c>
      <c r="E8" s="11">
        <v>0</v>
      </c>
      <c r="F8" s="12">
        <f t="shared" si="0"/>
        <v>42000</v>
      </c>
      <c r="I8" s="1">
        <v>0.04</v>
      </c>
    </row>
    <row r="9" spans="1:9" ht="16.5" thickBot="1" x14ac:dyDescent="0.25">
      <c r="A9" s="5" t="s">
        <v>8</v>
      </c>
      <c r="B9" s="6" t="s">
        <v>28</v>
      </c>
      <c r="C9" s="7">
        <v>10</v>
      </c>
      <c r="D9" s="8">
        <v>2100</v>
      </c>
      <c r="E9" s="11">
        <v>0</v>
      </c>
      <c r="F9" s="12">
        <f t="shared" si="0"/>
        <v>21000</v>
      </c>
      <c r="I9" s="1">
        <v>0.05</v>
      </c>
    </row>
    <row r="10" spans="1:9" ht="16.5" thickBot="1" x14ac:dyDescent="0.25">
      <c r="A10" s="5" t="s">
        <v>9</v>
      </c>
      <c r="B10" s="6" t="s">
        <v>29</v>
      </c>
      <c r="C10" s="7">
        <v>20</v>
      </c>
      <c r="D10" s="8">
        <v>7200</v>
      </c>
      <c r="E10" s="11">
        <v>0</v>
      </c>
      <c r="F10" s="12">
        <f t="shared" si="0"/>
        <v>144000</v>
      </c>
      <c r="I10" s="1">
        <v>0.06</v>
      </c>
    </row>
    <row r="11" spans="1:9" ht="16.5" thickBot="1" x14ac:dyDescent="0.25">
      <c r="A11" s="5" t="s">
        <v>10</v>
      </c>
      <c r="B11" s="6" t="s">
        <v>30</v>
      </c>
      <c r="C11" s="7">
        <v>2</v>
      </c>
      <c r="D11" s="8">
        <v>40000</v>
      </c>
      <c r="E11" s="11">
        <v>0</v>
      </c>
      <c r="F11" s="12">
        <f t="shared" si="0"/>
        <v>80000</v>
      </c>
      <c r="G11" s="2"/>
      <c r="I11" s="1">
        <v>7.0000000000000007E-2</v>
      </c>
    </row>
    <row r="12" spans="1:9" ht="16.5" thickBot="1" x14ac:dyDescent="0.25">
      <c r="A12" s="5" t="s">
        <v>23</v>
      </c>
      <c r="B12" s="6" t="s">
        <v>31</v>
      </c>
      <c r="C12" s="7">
        <v>1</v>
      </c>
      <c r="D12" s="8">
        <v>80000</v>
      </c>
      <c r="E12" s="11">
        <v>0</v>
      </c>
      <c r="F12" s="12">
        <f t="shared" si="0"/>
        <v>80000</v>
      </c>
      <c r="G12" s="2"/>
      <c r="I12" s="1">
        <v>0.08</v>
      </c>
    </row>
    <row r="13" spans="1:9" ht="16.5" thickBot="1" x14ac:dyDescent="0.25">
      <c r="A13" s="5" t="s">
        <v>11</v>
      </c>
      <c r="B13" s="6" t="s">
        <v>25</v>
      </c>
      <c r="C13" s="7">
        <v>1</v>
      </c>
      <c r="D13" s="8">
        <v>230000</v>
      </c>
      <c r="E13" s="11">
        <v>0</v>
      </c>
      <c r="F13" s="12">
        <f t="shared" si="0"/>
        <v>230000</v>
      </c>
      <c r="G13" s="2"/>
      <c r="I13" s="1">
        <v>0.09</v>
      </c>
    </row>
    <row r="14" spans="1:9" ht="16.5" thickBot="1" x14ac:dyDescent="0.25">
      <c r="A14" s="5" t="s">
        <v>12</v>
      </c>
      <c r="B14" s="6" t="s">
        <v>32</v>
      </c>
      <c r="C14" s="7">
        <v>80</v>
      </c>
      <c r="D14" s="8">
        <v>7800</v>
      </c>
      <c r="E14" s="11">
        <v>0</v>
      </c>
      <c r="F14" s="12">
        <f t="shared" si="0"/>
        <v>624000</v>
      </c>
      <c r="I14" s="1">
        <v>0.1</v>
      </c>
    </row>
    <row r="15" spans="1:9" ht="16.5" thickBot="1" x14ac:dyDescent="0.25">
      <c r="A15" s="5" t="s">
        <v>13</v>
      </c>
      <c r="B15" s="6" t="s">
        <v>32</v>
      </c>
      <c r="C15" s="7">
        <v>30</v>
      </c>
      <c r="D15" s="8">
        <v>4000</v>
      </c>
      <c r="E15" s="11">
        <v>0</v>
      </c>
      <c r="F15" s="12">
        <f t="shared" si="0"/>
        <v>120000</v>
      </c>
      <c r="I15" s="1">
        <v>0.11</v>
      </c>
    </row>
    <row r="16" spans="1:9" ht="63.75" thickBot="1" x14ac:dyDescent="0.25">
      <c r="A16" s="5" t="s">
        <v>33</v>
      </c>
      <c r="B16" s="6" t="s">
        <v>34</v>
      </c>
      <c r="C16" s="7">
        <v>12</v>
      </c>
      <c r="D16" s="8">
        <v>204000</v>
      </c>
      <c r="E16" s="11">
        <v>0</v>
      </c>
      <c r="F16" s="12">
        <f>C16*D16*(1-E16)</f>
        <v>2448000</v>
      </c>
      <c r="I16" s="1">
        <v>0.12</v>
      </c>
    </row>
    <row r="17" spans="1:9" ht="32.25" thickBot="1" x14ac:dyDescent="0.25">
      <c r="A17" s="5" t="s">
        <v>14</v>
      </c>
      <c r="B17" s="6" t="s">
        <v>35</v>
      </c>
      <c r="C17" s="7">
        <v>1</v>
      </c>
      <c r="D17" s="8">
        <v>100000</v>
      </c>
      <c r="E17" s="11">
        <v>0</v>
      </c>
      <c r="F17" s="12">
        <f t="shared" si="0"/>
        <v>100000</v>
      </c>
      <c r="I17" s="1">
        <v>0.13</v>
      </c>
    </row>
    <row r="18" spans="1:9" ht="32.25" thickBot="1" x14ac:dyDescent="0.25">
      <c r="A18" s="5" t="s">
        <v>15</v>
      </c>
      <c r="B18" s="6" t="s">
        <v>35</v>
      </c>
      <c r="C18" s="7">
        <v>1</v>
      </c>
      <c r="D18" s="8">
        <v>160000</v>
      </c>
      <c r="E18" s="11">
        <v>0</v>
      </c>
      <c r="F18" s="12">
        <f t="shared" si="0"/>
        <v>160000</v>
      </c>
      <c r="I18" s="1">
        <v>0.14000000000000001</v>
      </c>
    </row>
    <row r="19" spans="1:9" ht="16.5" thickBot="1" x14ac:dyDescent="0.25">
      <c r="A19" s="21" t="s">
        <v>3</v>
      </c>
      <c r="B19" s="22"/>
      <c r="C19" s="22"/>
      <c r="D19" s="22"/>
      <c r="E19" s="23"/>
      <c r="F19" s="13">
        <f>SUM(F5:F18)</f>
        <v>4524000</v>
      </c>
      <c r="I19" s="1">
        <v>0.15</v>
      </c>
    </row>
    <row r="20" spans="1:9" ht="16.5" thickBot="1" x14ac:dyDescent="0.25">
      <c r="A20" s="21" t="s">
        <v>16</v>
      </c>
      <c r="B20" s="22"/>
      <c r="C20" s="22"/>
      <c r="D20" s="22"/>
      <c r="E20" s="23"/>
      <c r="F20" s="13">
        <f>F19*0.17</f>
        <v>769080</v>
      </c>
    </row>
    <row r="21" spans="1:9" ht="16.5" thickBot="1" x14ac:dyDescent="0.25">
      <c r="A21" s="21" t="s">
        <v>17</v>
      </c>
      <c r="B21" s="22"/>
      <c r="C21" s="22"/>
      <c r="D21" s="22"/>
      <c r="E21" s="23"/>
      <c r="F21" s="13">
        <f>F20+F19</f>
        <v>5293080</v>
      </c>
    </row>
    <row r="22" spans="1:9" x14ac:dyDescent="0.2">
      <c r="A22" s="9"/>
      <c r="B22" s="9"/>
      <c r="C22" s="9"/>
      <c r="D22" s="9"/>
      <c r="E22" s="9"/>
      <c r="F22" s="9"/>
    </row>
    <row r="23" spans="1:9" ht="15" thickBot="1" x14ac:dyDescent="0.25">
      <c r="A23" s="9"/>
      <c r="B23" s="9"/>
      <c r="C23" s="9"/>
      <c r="D23" s="9"/>
      <c r="E23" s="9"/>
      <c r="F23" s="9"/>
    </row>
    <row r="24" spans="1:9" ht="41.25" customHeight="1" thickBot="1" x14ac:dyDescent="0.25">
      <c r="A24" s="24" t="s">
        <v>19</v>
      </c>
      <c r="B24" s="25"/>
      <c r="C24" s="26"/>
      <c r="D24" s="9"/>
      <c r="E24" s="9"/>
      <c r="F24" s="14"/>
    </row>
    <row r="25" spans="1:9" ht="21" thickBot="1" x14ac:dyDescent="0.25">
      <c r="A25" s="18">
        <f>F21</f>
        <v>5293080</v>
      </c>
      <c r="B25" s="19"/>
      <c r="C25" s="20"/>
      <c r="D25" s="9"/>
      <c r="E25" s="9"/>
      <c r="F25" s="9"/>
    </row>
    <row r="26" spans="1:9" x14ac:dyDescent="0.2">
      <c r="A26" s="9"/>
      <c r="B26" s="9"/>
      <c r="C26" s="9"/>
      <c r="D26" s="9"/>
      <c r="E26" s="9"/>
      <c r="F26" s="9"/>
    </row>
    <row r="27" spans="1:9" x14ac:dyDescent="0.2">
      <c r="A27" s="9"/>
      <c r="B27" s="9"/>
      <c r="C27" s="9"/>
      <c r="D27" s="9"/>
      <c r="E27" s="9"/>
      <c r="F27" s="9"/>
    </row>
    <row r="28" spans="1:9" ht="36" customHeight="1" x14ac:dyDescent="0.25">
      <c r="A28" s="15" t="s">
        <v>20</v>
      </c>
      <c r="B28" s="15"/>
      <c r="C28" s="9"/>
      <c r="D28" s="9"/>
      <c r="E28" s="9"/>
      <c r="F28" s="9"/>
    </row>
    <row r="29" spans="1:9" ht="36" customHeight="1" x14ac:dyDescent="0.25">
      <c r="A29" s="15" t="s">
        <v>21</v>
      </c>
      <c r="B29" s="15"/>
      <c r="C29" s="9"/>
      <c r="D29" s="9"/>
      <c r="E29" s="9"/>
      <c r="F29" s="9"/>
    </row>
    <row r="30" spans="1:9" ht="36" customHeight="1" x14ac:dyDescent="0.25">
      <c r="A30" s="15" t="s">
        <v>22</v>
      </c>
      <c r="B30" s="15"/>
      <c r="C30" s="9"/>
      <c r="D30" s="9"/>
      <c r="E30" s="9"/>
      <c r="F30" s="9"/>
    </row>
  </sheetData>
  <sheetProtection algorithmName="SHA-512" hashValue="20Kn1NFnA9J/ok05AuQ+n5XoeDhWX1mHJyLYg2LAeRn3YerF4RhxVqaBm94l2oCTgEIObQwdXTrmMqbGnWnCMw==" saltValue="fGFITCuNJ7BckL30TkP/Fg==" spinCount="100000" sheet="1" objects="1" scenarios="1"/>
  <protectedRanges>
    <protectedRange sqref="D5:F18" name="Range1"/>
  </protectedRanges>
  <mergeCells count="7">
    <mergeCell ref="B1:E1"/>
    <mergeCell ref="A2:B2"/>
    <mergeCell ref="A25:C25"/>
    <mergeCell ref="A19:E19"/>
    <mergeCell ref="A20:E20"/>
    <mergeCell ref="A21:E21"/>
    <mergeCell ref="A24:C24"/>
  </mergeCells>
  <dataValidations count="1">
    <dataValidation type="list" allowBlank="1" showInputMessage="1" showErrorMessage="1" sqref="E5:E18">
      <formula1>$I$4:$I$19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pnim</dc:creator>
  <cp:lastModifiedBy>אורלי זרביב</cp:lastModifiedBy>
  <dcterms:created xsi:type="dcterms:W3CDTF">2021-07-15T21:29:22Z</dcterms:created>
  <dcterms:modified xsi:type="dcterms:W3CDTF">2021-12-21T11:03:47Z</dcterms:modified>
</cp:coreProperties>
</file>